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27E3F499-6178-4CC5-BBAB-81388DDF2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tie subventii ian-sept 20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5" i="2"/>
  <c r="B12" i="2"/>
  <c r="D12" i="2" l="1"/>
  <c r="AB10" i="2"/>
  <c r="AD6" i="2"/>
  <c r="AP6" i="2"/>
  <c r="AT6" i="2"/>
  <c r="V5" i="2"/>
  <c r="G12" i="2"/>
  <c r="E12" i="2"/>
  <c r="I12" i="2"/>
  <c r="K12" i="2"/>
  <c r="M12" i="2"/>
  <c r="O12" i="2"/>
  <c r="Q12" i="2"/>
  <c r="S12" i="2"/>
  <c r="U12" i="2"/>
  <c r="W12" i="2"/>
  <c r="Y12" i="2"/>
  <c r="AA12" i="2"/>
  <c r="AC12" i="2"/>
  <c r="AE12" i="2"/>
  <c r="AG12" i="2"/>
  <c r="AI12" i="2"/>
  <c r="AK12" i="2"/>
  <c r="AM12" i="2"/>
  <c r="AO12" i="2"/>
  <c r="AQ12" i="2"/>
  <c r="AS12" i="2"/>
  <c r="AU12" i="2"/>
  <c r="AW12" i="2"/>
  <c r="AY12" i="2"/>
  <c r="BA12" i="2"/>
  <c r="C5" i="2" l="1"/>
  <c r="C6" i="2"/>
  <c r="C7" i="2"/>
  <c r="J7" i="2" s="1"/>
  <c r="C8" i="2"/>
  <c r="C9" i="2"/>
  <c r="C10" i="2"/>
  <c r="C11" i="2"/>
  <c r="D11" i="2" s="1"/>
  <c r="F11" i="2" l="1"/>
  <c r="V11" i="2"/>
  <c r="AL11" i="2"/>
  <c r="AT11" i="2"/>
  <c r="H11" i="2"/>
  <c r="X11" i="2"/>
  <c r="AN11" i="2"/>
  <c r="N11" i="2"/>
  <c r="J11" i="2"/>
  <c r="Z11" i="2"/>
  <c r="AP11" i="2"/>
  <c r="AD11" i="2"/>
  <c r="L11" i="2"/>
  <c r="AB11" i="2"/>
  <c r="AR11" i="2"/>
  <c r="P11" i="2"/>
  <c r="AF11" i="2"/>
  <c r="AV11" i="2"/>
  <c r="T11" i="2"/>
  <c r="AZ11" i="2"/>
  <c r="R11" i="2"/>
  <c r="AH11" i="2"/>
  <c r="AX11" i="2"/>
  <c r="AJ11" i="2"/>
  <c r="F10" i="2"/>
  <c r="V10" i="2"/>
  <c r="AL10" i="2"/>
  <c r="AT10" i="2"/>
  <c r="H10" i="2"/>
  <c r="X10" i="2"/>
  <c r="AN10" i="2"/>
  <c r="N10" i="2"/>
  <c r="J10" i="2"/>
  <c r="Z10" i="2"/>
  <c r="AP10" i="2"/>
  <c r="AD10" i="2"/>
  <c r="L10" i="2"/>
  <c r="AR10" i="2"/>
  <c r="P10" i="2"/>
  <c r="AF10" i="2"/>
  <c r="AV10" i="2"/>
  <c r="T10" i="2"/>
  <c r="AZ10" i="2"/>
  <c r="R10" i="2"/>
  <c r="AH10" i="2"/>
  <c r="AX10" i="2"/>
  <c r="AJ10" i="2"/>
  <c r="BB8" i="2"/>
  <c r="F8" i="2"/>
  <c r="V8" i="2"/>
  <c r="AL8" i="2"/>
  <c r="AT8" i="2"/>
  <c r="H8" i="2"/>
  <c r="X8" i="2"/>
  <c r="AN8" i="2"/>
  <c r="AD8" i="2"/>
  <c r="J8" i="2"/>
  <c r="Z8" i="2"/>
  <c r="AP8" i="2"/>
  <c r="N8" i="2"/>
  <c r="L8" i="2"/>
  <c r="AB8" i="2"/>
  <c r="AR8" i="2"/>
  <c r="P8" i="2"/>
  <c r="AF8" i="2"/>
  <c r="AV8" i="2"/>
  <c r="T8" i="2"/>
  <c r="AZ8" i="2"/>
  <c r="R8" i="2"/>
  <c r="AH8" i="2"/>
  <c r="AX8" i="2"/>
  <c r="AJ8" i="2"/>
  <c r="F7" i="2"/>
  <c r="V7" i="2"/>
  <c r="AL7" i="2"/>
  <c r="AT7" i="2"/>
  <c r="H7" i="2"/>
  <c r="X7" i="2"/>
  <c r="AN7" i="2"/>
  <c r="AD7" i="2"/>
  <c r="Z7" i="2"/>
  <c r="AP7" i="2"/>
  <c r="N7" i="2"/>
  <c r="L7" i="2"/>
  <c r="AB7" i="2"/>
  <c r="AR7" i="2"/>
  <c r="P7" i="2"/>
  <c r="AF7" i="2"/>
  <c r="AV7" i="2"/>
  <c r="AJ7" i="2"/>
  <c r="R7" i="2"/>
  <c r="AH7" i="2"/>
  <c r="AX7" i="2"/>
  <c r="T7" i="2"/>
  <c r="AZ7" i="2"/>
  <c r="F9" i="2"/>
  <c r="V9" i="2"/>
  <c r="AL9" i="2"/>
  <c r="AT9" i="2"/>
  <c r="H9" i="2"/>
  <c r="X9" i="2"/>
  <c r="AN9" i="2"/>
  <c r="AD9" i="2"/>
  <c r="J9" i="2"/>
  <c r="Z9" i="2"/>
  <c r="AP9" i="2"/>
  <c r="N9" i="2"/>
  <c r="L9" i="2"/>
  <c r="AB9" i="2"/>
  <c r="AR9" i="2"/>
  <c r="P9" i="2"/>
  <c r="AF9" i="2"/>
  <c r="AV9" i="2"/>
  <c r="AJ9" i="2"/>
  <c r="R9" i="2"/>
  <c r="AH9" i="2"/>
  <c r="AX9" i="2"/>
  <c r="T9" i="2"/>
  <c r="AZ9" i="2"/>
  <c r="V6" i="2"/>
  <c r="AL6" i="2"/>
  <c r="H6" i="2"/>
  <c r="X6" i="2"/>
  <c r="AN6" i="2"/>
  <c r="N6" i="2"/>
  <c r="J6" i="2"/>
  <c r="Z6" i="2"/>
  <c r="L6" i="2"/>
  <c r="AB6" i="2"/>
  <c r="AR6" i="2"/>
  <c r="P6" i="2"/>
  <c r="AF6" i="2"/>
  <c r="AV6" i="2"/>
  <c r="T6" i="2"/>
  <c r="AZ6" i="2"/>
  <c r="R6" i="2"/>
  <c r="AH6" i="2"/>
  <c r="AX6" i="2"/>
  <c r="AJ6" i="2"/>
  <c r="AL5" i="2"/>
  <c r="AT5" i="2"/>
  <c r="H5" i="2"/>
  <c r="X5" i="2"/>
  <c r="AN5" i="2"/>
  <c r="N5" i="2"/>
  <c r="J5" i="2"/>
  <c r="Z5" i="2"/>
  <c r="AP5" i="2"/>
  <c r="AD5" i="2"/>
  <c r="L5" i="2"/>
  <c r="AB5" i="2"/>
  <c r="AR5" i="2"/>
  <c r="P5" i="2"/>
  <c r="AF5" i="2"/>
  <c r="AV5" i="2"/>
  <c r="T5" i="2"/>
  <c r="R5" i="2"/>
  <c r="AH5" i="2"/>
  <c r="AX5" i="2"/>
  <c r="AJ5" i="2"/>
  <c r="AZ5" i="2"/>
  <c r="D5" i="2"/>
  <c r="BB11" i="2"/>
  <c r="BB10" i="2"/>
  <c r="BB9" i="2"/>
  <c r="BB7" i="2"/>
  <c r="BB6" i="2"/>
  <c r="D9" i="2"/>
  <c r="D10" i="2"/>
  <c r="D6" i="2"/>
  <c r="D8" i="2"/>
  <c r="D7" i="2"/>
  <c r="C12" i="2"/>
  <c r="BB5" i="2" l="1"/>
</calcChain>
</file>

<file path=xl/sharedStrings.xml><?xml version="1.0" encoding="utf-8"?>
<sst xmlns="http://schemas.openxmlformats.org/spreadsheetml/2006/main" count="64" uniqueCount="39">
  <si>
    <t>TOTAL</t>
  </si>
  <si>
    <t>cheltuieli pentru presă şi propagandă</t>
  </si>
  <si>
    <t>cheltuieli privind organizarea de activităţi cu caracter politic</t>
  </si>
  <si>
    <t>cheltuieli de deplasare în ţară şi în străinătate</t>
  </si>
  <si>
    <t>cheltuieli pentru telecomunicaţii</t>
  </si>
  <si>
    <t>cheltuieli cu delegaţiile din străinătate</t>
  </si>
  <si>
    <t>cheltuieli cu cotizaţiile datorate organizaţiilor politice internaţionale la care este afiliat partidul politic</t>
  </si>
  <si>
    <t>investiţii în bunuri mobile şi imobile, necesare activităţii partidelor respective</t>
  </si>
  <si>
    <t>cheltuieli de protocol</t>
  </si>
  <si>
    <t>cheltuieli de birotică</t>
  </si>
  <si>
    <t>cheltuieli cu comisioane bancare</t>
  </si>
  <si>
    <t>cheltuieli cu chiriile şi utilităţile sediilor</t>
  </si>
  <si>
    <t>cheltuieli de transport</t>
  </si>
  <si>
    <t>cheltuieli cu combustibili şi carburanţi</t>
  </si>
  <si>
    <t>cheltuieli cu producţia şi difuzarea de spoturi publicitare</t>
  </si>
  <si>
    <t>cheltuieli cu consultanţa politică</t>
  </si>
  <si>
    <t>cheltuieli cu consultanţa juridică</t>
  </si>
  <si>
    <t>cheltuieli cu sondajele de opinie naţionale şi locale</t>
  </si>
  <si>
    <t>cheltuieli cu onorariile avocaţilor, executorilor şi experţilor</t>
  </si>
  <si>
    <t>cheltuieli cu taxele de timbru</t>
  </si>
  <si>
    <t>cheltuieli cu taxele mărcilor înregistrate</t>
  </si>
  <si>
    <t>cheltuieli cu penalităţile</t>
  </si>
  <si>
    <t>cheltuieli de întreținere și reparații auto</t>
  </si>
  <si>
    <t>cheltuieli cu prime de asigurare</t>
  </si>
  <si>
    <t>Formațiunea politică</t>
  </si>
  <si>
    <t>Partidul Social Democrat</t>
  </si>
  <si>
    <t>Partidul Național Liberal</t>
  </si>
  <si>
    <t>Partidul Mișcarea Populară</t>
  </si>
  <si>
    <t>Uniunea Salvați România</t>
  </si>
  <si>
    <t>Partidul Libertate, Unitate și Solidaritate</t>
  </si>
  <si>
    <t>Alianța pentru Unirea Românilor</t>
  </si>
  <si>
    <t>Partidul PRO România</t>
  </si>
  <si>
    <t>cheltuieli materiale pentru întreţinerea şi funcţionarea sediilor</t>
  </si>
  <si>
    <t>cheltuieli de personal</t>
  </si>
  <si>
    <t>Procent %</t>
  </si>
  <si>
    <t xml:space="preserve">Total venituri încasate ianuarie - decembrie 2021 </t>
  </si>
  <si>
    <t xml:space="preserve">Total cheltuieli angajate ianuarie - decembrie 2021 </t>
  </si>
  <si>
    <t>Situația cheltuielilor efectuate din subvenția de la bugetul de stat în perioada ianuarie - decembrie 2021</t>
  </si>
  <si>
    <t>Situația cheltuielilor angajate de formațiunile politice din subvenția de la bugetul de stat, în perioada ianuarie - decembrie a anului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</si>
</sst>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10" fontId="3" fillId="0" borderId="0" xfId="1" applyNumberFormat="1" applyFont="1" applyFill="1"/>
    <xf numFmtId="9" fontId="3" fillId="0" borderId="0" xfId="1" applyFont="1" applyFill="1"/>
    <xf numFmtId="10" fontId="3" fillId="0" borderId="0" xfId="0" applyNumberFormat="1" applyFont="1" applyFill="1"/>
    <xf numFmtId="0" fontId="3" fillId="0" borderId="0" xfId="0" applyFont="1" applyFill="1"/>
    <xf numFmtId="10" fontId="2" fillId="0" borderId="0" xfId="1" applyNumberFormat="1" applyFont="1" applyFill="1"/>
    <xf numFmtId="9" fontId="2" fillId="0" borderId="0" xfId="1" applyFont="1" applyFill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10" fontId="4" fillId="0" borderId="1" xfId="1" applyNumberFormat="1" applyFont="1" applyFill="1" applyBorder="1"/>
    <xf numFmtId="10" fontId="4" fillId="0" borderId="1" xfId="0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4" fontId="2" fillId="0" borderId="0" xfId="0" applyNumberFormat="1" applyFont="1" applyFill="1" applyAlignment="1">
      <alignment horizontal="center"/>
    </xf>
    <xf numFmtId="4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10" fontId="4" fillId="0" borderId="2" xfId="1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4646-9848-496C-8E0A-8E213B93FC4D}">
  <sheetPr>
    <pageSetUpPr fitToPage="1"/>
  </sheetPr>
  <dimension ref="A1:BB18"/>
  <sheetViews>
    <sheetView tabSelected="1" zoomScale="106" zoomScaleNormal="106" workbookViewId="0">
      <selection activeCell="G17" sqref="G17"/>
    </sheetView>
  </sheetViews>
  <sheetFormatPr defaultRowHeight="15.75" x14ac:dyDescent="0.25"/>
  <cols>
    <col min="1" max="1" width="15.140625" style="1" customWidth="1"/>
    <col min="2" max="2" width="15.42578125" style="2" customWidth="1"/>
    <col min="3" max="3" width="14.140625" style="2" customWidth="1"/>
    <col min="4" max="4" width="11.42578125" style="2" customWidth="1"/>
    <col min="5" max="5" width="14" style="2" bestFit="1" customWidth="1"/>
    <col min="6" max="6" width="8.140625" style="8" customWidth="1"/>
    <col min="7" max="7" width="12.7109375" style="2" customWidth="1"/>
    <col min="8" max="8" width="9.7109375" style="8" customWidth="1"/>
    <col min="9" max="9" width="15.42578125" style="2" bestFit="1" customWidth="1"/>
    <col min="10" max="10" width="8.5703125" style="2" customWidth="1"/>
    <col min="11" max="11" width="14" style="2" bestFit="1" customWidth="1"/>
    <col min="12" max="12" width="9" style="9" customWidth="1"/>
    <col min="13" max="13" width="10.7109375" style="2" customWidth="1"/>
    <col min="14" max="14" width="7.85546875" style="8" customWidth="1"/>
    <col min="15" max="15" width="12.42578125" style="2" customWidth="1"/>
    <col min="16" max="16" width="10.28515625" style="2" customWidth="1"/>
    <col min="17" max="17" width="10.42578125" style="2" customWidth="1"/>
    <col min="18" max="18" width="8.5703125" style="6" customWidth="1"/>
    <col min="19" max="19" width="12.140625" style="2" bestFit="1" customWidth="1"/>
    <col min="20" max="20" width="8.28515625" style="6" customWidth="1"/>
    <col min="21" max="21" width="14" style="2" bestFit="1" customWidth="1"/>
    <col min="22" max="22" width="9" style="3" customWidth="1"/>
    <col min="23" max="23" width="12.140625" style="2" bestFit="1" customWidth="1"/>
    <col min="24" max="24" width="9.140625" style="3" customWidth="1"/>
    <col min="25" max="25" width="12.140625" style="2" bestFit="1" customWidth="1"/>
    <col min="26" max="26" width="9.28515625" style="6" customWidth="1"/>
    <col min="27" max="27" width="10.85546875" style="2" bestFit="1" customWidth="1"/>
    <col min="28" max="28" width="8.140625" style="3" customWidth="1"/>
    <col min="29" max="29" width="14" style="2" bestFit="1" customWidth="1"/>
    <col min="30" max="30" width="8.5703125" style="2" customWidth="1"/>
    <col min="31" max="31" width="10.85546875" style="2" bestFit="1" customWidth="1"/>
    <col min="32" max="32" width="8.5703125" style="3" customWidth="1"/>
    <col min="33" max="33" width="10.85546875" style="2" bestFit="1" customWidth="1"/>
    <col min="34" max="34" width="8.28515625" style="3" customWidth="1"/>
    <col min="35" max="35" width="10.85546875" style="2" bestFit="1" customWidth="1"/>
    <col min="36" max="36" width="7.85546875" style="3" customWidth="1"/>
    <col min="37" max="37" width="10.140625" style="2" customWidth="1"/>
    <col min="38" max="38" width="9.28515625" style="2" customWidth="1"/>
    <col min="39" max="39" width="10.5703125" style="2" customWidth="1"/>
    <col min="40" max="40" width="9.28515625" style="3" customWidth="1"/>
    <col min="41" max="41" width="14" style="2" bestFit="1" customWidth="1"/>
    <col min="42" max="42" width="7.5703125" style="3" customWidth="1"/>
    <col min="43" max="43" width="12.140625" style="2" bestFit="1" customWidth="1"/>
    <col min="44" max="44" width="8.28515625" style="3" customWidth="1"/>
    <col min="45" max="45" width="14" style="2" bestFit="1" customWidth="1"/>
    <col min="46" max="46" width="10.140625" style="3" customWidth="1"/>
    <col min="47" max="47" width="14" style="2" bestFit="1" customWidth="1"/>
    <col min="48" max="48" width="10.140625" style="3" customWidth="1"/>
    <col min="49" max="49" width="12.140625" style="2" bestFit="1" customWidth="1"/>
    <col min="50" max="50" width="8.28515625" style="3" customWidth="1"/>
    <col min="51" max="51" width="10.7109375" style="2" customWidth="1"/>
    <col min="52" max="52" width="8.5703125" style="3" customWidth="1"/>
    <col min="53" max="53" width="11.85546875" style="2" customWidth="1"/>
    <col min="54" max="54" width="8.5703125" style="7" customWidth="1"/>
    <col min="55" max="16384" width="9.140625" style="1"/>
  </cols>
  <sheetData>
    <row r="1" spans="1:54" x14ac:dyDescent="0.25">
      <c r="C1" s="3" t="s">
        <v>38</v>
      </c>
      <c r="D1" s="3"/>
      <c r="E1" s="3"/>
      <c r="F1" s="4"/>
      <c r="G1" s="3"/>
      <c r="H1" s="4"/>
      <c r="I1" s="3"/>
      <c r="J1" s="3"/>
      <c r="K1" s="3"/>
      <c r="L1" s="5"/>
      <c r="M1" s="3"/>
      <c r="N1" s="4"/>
      <c r="O1" s="3"/>
      <c r="P1" s="3"/>
      <c r="Q1" s="3"/>
      <c r="S1" s="3"/>
    </row>
    <row r="3" spans="1:54" ht="15.75" customHeight="1" x14ac:dyDescent="0.25">
      <c r="A3" s="26" t="s">
        <v>24</v>
      </c>
      <c r="B3" s="27" t="s">
        <v>35</v>
      </c>
      <c r="C3" s="27" t="s">
        <v>36</v>
      </c>
      <c r="D3" s="27" t="s">
        <v>34</v>
      </c>
      <c r="E3" s="25" t="s">
        <v>37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</row>
    <row r="4" spans="1:54" ht="128.25" x14ac:dyDescent="0.25">
      <c r="A4" s="26"/>
      <c r="B4" s="27"/>
      <c r="C4" s="27"/>
      <c r="D4" s="27"/>
      <c r="E4" s="23" t="s">
        <v>32</v>
      </c>
      <c r="F4" s="22" t="s">
        <v>34</v>
      </c>
      <c r="G4" s="17" t="s">
        <v>33</v>
      </c>
      <c r="H4" s="22" t="s">
        <v>34</v>
      </c>
      <c r="I4" s="17" t="s">
        <v>1</v>
      </c>
      <c r="J4" s="22" t="s">
        <v>34</v>
      </c>
      <c r="K4" s="17" t="s">
        <v>2</v>
      </c>
      <c r="L4" s="22" t="s">
        <v>34</v>
      </c>
      <c r="M4" s="17" t="s">
        <v>3</v>
      </c>
      <c r="N4" s="22" t="s">
        <v>34</v>
      </c>
      <c r="O4" s="17" t="s">
        <v>4</v>
      </c>
      <c r="P4" s="22" t="s">
        <v>34</v>
      </c>
      <c r="Q4" s="17" t="s">
        <v>5</v>
      </c>
      <c r="R4" s="22" t="s">
        <v>34</v>
      </c>
      <c r="S4" s="17" t="s">
        <v>6</v>
      </c>
      <c r="T4" s="22" t="s">
        <v>34</v>
      </c>
      <c r="U4" s="17" t="s">
        <v>7</v>
      </c>
      <c r="V4" s="22" t="s">
        <v>34</v>
      </c>
      <c r="W4" s="17" t="s">
        <v>8</v>
      </c>
      <c r="X4" s="22" t="s">
        <v>34</v>
      </c>
      <c r="Y4" s="17" t="s">
        <v>9</v>
      </c>
      <c r="Z4" s="22" t="s">
        <v>34</v>
      </c>
      <c r="AA4" s="17" t="s">
        <v>10</v>
      </c>
      <c r="AB4" s="22" t="s">
        <v>34</v>
      </c>
      <c r="AC4" s="17" t="s">
        <v>11</v>
      </c>
      <c r="AD4" s="22" t="s">
        <v>34</v>
      </c>
      <c r="AE4" s="17" t="s">
        <v>22</v>
      </c>
      <c r="AF4" s="22" t="s">
        <v>34</v>
      </c>
      <c r="AG4" s="17" t="s">
        <v>23</v>
      </c>
      <c r="AH4" s="22" t="s">
        <v>34</v>
      </c>
      <c r="AI4" s="17" t="s">
        <v>12</v>
      </c>
      <c r="AJ4" s="22" t="s">
        <v>34</v>
      </c>
      <c r="AK4" s="17" t="s">
        <v>13</v>
      </c>
      <c r="AL4" s="22" t="s">
        <v>34</v>
      </c>
      <c r="AM4" s="17" t="s">
        <v>14</v>
      </c>
      <c r="AN4" s="22" t="s">
        <v>34</v>
      </c>
      <c r="AO4" s="17" t="s">
        <v>15</v>
      </c>
      <c r="AP4" s="22" t="s">
        <v>34</v>
      </c>
      <c r="AQ4" s="17" t="s">
        <v>16</v>
      </c>
      <c r="AR4" s="22" t="s">
        <v>34</v>
      </c>
      <c r="AS4" s="17" t="s">
        <v>17</v>
      </c>
      <c r="AT4" s="22" t="s">
        <v>34</v>
      </c>
      <c r="AU4" s="17" t="s">
        <v>18</v>
      </c>
      <c r="AV4" s="22" t="s">
        <v>34</v>
      </c>
      <c r="AW4" s="17" t="s">
        <v>19</v>
      </c>
      <c r="AX4" s="22" t="s">
        <v>34</v>
      </c>
      <c r="AY4" s="18" t="s">
        <v>20</v>
      </c>
      <c r="AZ4" s="22" t="s">
        <v>34</v>
      </c>
      <c r="BA4" s="17" t="s">
        <v>21</v>
      </c>
      <c r="BB4" s="22" t="s">
        <v>34</v>
      </c>
    </row>
    <row r="5" spans="1:54" s="19" customFormat="1" ht="26.25" x14ac:dyDescent="0.25">
      <c r="A5" s="10" t="s">
        <v>25</v>
      </c>
      <c r="B5" s="15">
        <v>90271387.260000005</v>
      </c>
      <c r="C5" s="15">
        <f>SUM(E5+G5+I5+K5+M5+O5+Q5+S5+U5+W5+Y5+AA5+AC5+AE5+AG5+AI5+AK5+AM5+AO5+AQ5+AS5+AU5+AW5+AY5+BA5)</f>
        <v>55725999.599999994</v>
      </c>
      <c r="D5" s="13">
        <f>C5/B5</f>
        <v>0.61731630909246749</v>
      </c>
      <c r="E5" s="24">
        <v>1088505.04</v>
      </c>
      <c r="F5" s="12">
        <f>E5/C5</f>
        <v>1.9533163116198279E-2</v>
      </c>
      <c r="G5" s="11">
        <v>6725861.4100000001</v>
      </c>
      <c r="H5" s="12">
        <f>G5/C5</f>
        <v>0.12069521333449532</v>
      </c>
      <c r="I5" s="11">
        <v>39680703.429999992</v>
      </c>
      <c r="J5" s="12">
        <f>I5/C5</f>
        <v>0.71206804211368502</v>
      </c>
      <c r="K5" s="11">
        <v>581100.04</v>
      </c>
      <c r="L5" s="12">
        <f>K5/C5</f>
        <v>1.0427808279279391E-2</v>
      </c>
      <c r="M5" s="11">
        <v>0</v>
      </c>
      <c r="N5" s="12">
        <f>M5/C5</f>
        <v>0</v>
      </c>
      <c r="O5" s="11">
        <v>274948.76999999996</v>
      </c>
      <c r="P5" s="12">
        <f>O5/C5</f>
        <v>4.9339405658682884E-3</v>
      </c>
      <c r="Q5" s="11">
        <v>0</v>
      </c>
      <c r="R5" s="13">
        <f t="shared" ref="R5:R11" si="0">Q5/C5</f>
        <v>0</v>
      </c>
      <c r="S5" s="11">
        <v>351989.05</v>
      </c>
      <c r="T5" s="12">
        <f t="shared" ref="T5:T11" si="1">S5/C5</f>
        <v>6.3164241561671332E-3</v>
      </c>
      <c r="U5" s="11">
        <v>1181910</v>
      </c>
      <c r="V5" s="13">
        <f>U5/C5</f>
        <v>2.120930998965876E-2</v>
      </c>
      <c r="W5" s="11">
        <v>142178.83000000002</v>
      </c>
      <c r="X5" s="12">
        <f>W5/C5</f>
        <v>2.5513912898926273E-3</v>
      </c>
      <c r="Y5" s="11">
        <v>54883.47</v>
      </c>
      <c r="Z5" s="12">
        <f t="shared" ref="Z5:Z11" si="2">Y5/C5</f>
        <v>9.8488085263525736E-4</v>
      </c>
      <c r="AA5" s="11">
        <v>17465.900000000001</v>
      </c>
      <c r="AB5" s="12">
        <f t="shared" ref="AB5:AB11" si="3">AA5/C5</f>
        <v>3.1342461553619225E-4</v>
      </c>
      <c r="AC5" s="11">
        <v>406680.21</v>
      </c>
      <c r="AD5" s="13">
        <f>AC5/C5</f>
        <v>7.2978540164221669E-3</v>
      </c>
      <c r="AE5" s="11">
        <v>73907.320000000007</v>
      </c>
      <c r="AF5" s="13">
        <f t="shared" ref="AF5:AF11" si="4">AE5/C5</f>
        <v>1.3262627952931331E-3</v>
      </c>
      <c r="AG5" s="11">
        <v>64333.17</v>
      </c>
      <c r="AH5" s="13">
        <f t="shared" ref="AH5:AH11" si="5">AG5/C5</f>
        <v>1.1544551997592163E-3</v>
      </c>
      <c r="AI5" s="11">
        <v>13466.45</v>
      </c>
      <c r="AJ5" s="13">
        <f t="shared" ref="AJ5:AJ11" si="6">AI5/C5</f>
        <v>2.4165470510465283E-4</v>
      </c>
      <c r="AK5" s="11">
        <v>87632.78</v>
      </c>
      <c r="AL5" s="13">
        <f t="shared" ref="AL5:AL11" si="7">AK5/C5</f>
        <v>1.5725654206120334E-3</v>
      </c>
      <c r="AM5" s="11">
        <v>175893.91</v>
      </c>
      <c r="AN5" s="13">
        <f t="shared" ref="AN5:AN11" si="8">AM5/C5</f>
        <v>3.1564065474385858E-3</v>
      </c>
      <c r="AO5" s="11">
        <v>1782998.97</v>
      </c>
      <c r="AP5" s="13">
        <f t="shared" ref="AP5:AP11" si="9">AO5/C5</f>
        <v>3.1995818519153132E-2</v>
      </c>
      <c r="AQ5" s="11">
        <v>702712.85</v>
      </c>
      <c r="AR5" s="13">
        <f t="shared" ref="AR5:AR11" si="10">AQ5/C5</f>
        <v>1.2610143470625156E-2</v>
      </c>
      <c r="AS5" s="11">
        <v>2254230.16</v>
      </c>
      <c r="AT5" s="13">
        <f t="shared" ref="AT5:AT11" si="11">AS5/C5</f>
        <v>4.0452036323813209E-2</v>
      </c>
      <c r="AU5" s="11">
        <v>58808.84</v>
      </c>
      <c r="AV5" s="13">
        <f t="shared" ref="AV5:AV11" si="12">AU5/C5</f>
        <v>1.0553214015383945E-3</v>
      </c>
      <c r="AW5" s="11">
        <v>2437</v>
      </c>
      <c r="AX5" s="13">
        <f t="shared" ref="AX5:AX11" si="13">AW5/C5</f>
        <v>4.3731831057185741E-5</v>
      </c>
      <c r="AY5" s="11">
        <v>3352</v>
      </c>
      <c r="AZ5" s="12">
        <f t="shared" ref="AZ5:AZ11" si="14">AY5/C5</f>
        <v>6.0151455766797953E-5</v>
      </c>
      <c r="BA5" s="11">
        <v>0</v>
      </c>
      <c r="BB5" s="13">
        <f t="shared" ref="BB5:BB11" si="15">BA5/C5</f>
        <v>0</v>
      </c>
    </row>
    <row r="6" spans="1:54" s="19" customFormat="1" ht="26.25" x14ac:dyDescent="0.25">
      <c r="A6" s="10" t="s">
        <v>26</v>
      </c>
      <c r="B6" s="15">
        <v>76527406.739999995</v>
      </c>
      <c r="C6" s="15">
        <f t="shared" ref="C6:C11" si="16">SUM(E6+G6+I6+K6+M6+O6+Q6+S6+U6+W6+Y6+AA6+AC6+AE6+AG6+AI6+AK6+AM6+AO6+AQ6+AS6+AU6+AW6+AY6+BA6)</f>
        <v>33111940.75</v>
      </c>
      <c r="D6" s="13">
        <f t="shared" ref="D6:D10" si="17">C6/B6</f>
        <v>0.43268081541684816</v>
      </c>
      <c r="E6" s="11">
        <v>205793.91999999998</v>
      </c>
      <c r="F6" s="12">
        <f>E6/C6</f>
        <v>6.2150968906888966E-3</v>
      </c>
      <c r="G6" s="11">
        <v>2322849.09</v>
      </c>
      <c r="H6" s="12">
        <f t="shared" ref="H6:H11" si="18">G6/C6</f>
        <v>7.0151402708100094E-2</v>
      </c>
      <c r="I6" s="11">
        <v>21259820.460000001</v>
      </c>
      <c r="J6" s="12">
        <f t="shared" ref="J6:J11" si="19">I6/C6</f>
        <v>0.64205902699919515</v>
      </c>
      <c r="K6" s="11">
        <v>2821122.4499999997</v>
      </c>
      <c r="L6" s="12">
        <f t="shared" ref="L6:L11" si="20">K6/C6</f>
        <v>8.5199549953893894E-2</v>
      </c>
      <c r="M6" s="11">
        <v>0</v>
      </c>
      <c r="N6" s="12">
        <f t="shared" ref="N6:N11" si="21">M6/C6</f>
        <v>0</v>
      </c>
      <c r="O6" s="11">
        <v>431578.83</v>
      </c>
      <c r="P6" s="12">
        <f t="shared" ref="P6:P11" si="22">O6/C6</f>
        <v>1.3033933385496289E-2</v>
      </c>
      <c r="Q6" s="11">
        <v>0</v>
      </c>
      <c r="R6" s="13">
        <f t="shared" si="0"/>
        <v>0</v>
      </c>
      <c r="S6" s="11">
        <v>467442.47</v>
      </c>
      <c r="T6" s="12">
        <f t="shared" si="1"/>
        <v>1.4117036314158057E-2</v>
      </c>
      <c r="U6" s="11">
        <v>309149.01</v>
      </c>
      <c r="V6" s="13">
        <f t="shared" ref="V6:V11" si="23">U6/C6</f>
        <v>9.3364811303004048E-3</v>
      </c>
      <c r="W6" s="11">
        <v>55339.11</v>
      </c>
      <c r="X6" s="12">
        <f t="shared" ref="X6:X11" si="24">W6/C6</f>
        <v>1.6712735269073589E-3</v>
      </c>
      <c r="Y6" s="11">
        <v>1384.68</v>
      </c>
      <c r="Z6" s="12">
        <f t="shared" si="2"/>
        <v>4.1818146826685174E-5</v>
      </c>
      <c r="AA6" s="11">
        <v>11323.92</v>
      </c>
      <c r="AB6" s="12">
        <f t="shared" si="3"/>
        <v>3.4198901494470694E-4</v>
      </c>
      <c r="AC6" s="11">
        <v>1035484.0900000001</v>
      </c>
      <c r="AD6" s="13">
        <f>AC6/C6</f>
        <v>3.1272225866132597E-2</v>
      </c>
      <c r="AE6" s="11">
        <v>11963.94</v>
      </c>
      <c r="AF6" s="13">
        <f t="shared" si="4"/>
        <v>3.6131799372104159E-4</v>
      </c>
      <c r="AG6" s="11">
        <v>7669.1900000000005</v>
      </c>
      <c r="AH6" s="13">
        <f t="shared" si="5"/>
        <v>2.316140288454702E-4</v>
      </c>
      <c r="AI6" s="11">
        <v>68.48</v>
      </c>
      <c r="AJ6" s="13">
        <f t="shared" si="6"/>
        <v>2.0681360998146872E-6</v>
      </c>
      <c r="AK6" s="11">
        <v>24761.379999999997</v>
      </c>
      <c r="AL6" s="13">
        <f t="shared" si="7"/>
        <v>7.4780817551444779E-4</v>
      </c>
      <c r="AM6" s="11">
        <v>0</v>
      </c>
      <c r="AN6" s="13">
        <f t="shared" si="8"/>
        <v>0</v>
      </c>
      <c r="AO6" s="11">
        <v>2429975.85</v>
      </c>
      <c r="AP6" s="13">
        <f>AO6/C6</f>
        <v>7.3386693590287363E-2</v>
      </c>
      <c r="AQ6" s="11">
        <v>323772.79000000004</v>
      </c>
      <c r="AR6" s="13">
        <f t="shared" si="10"/>
        <v>9.7781278495432215E-3</v>
      </c>
      <c r="AS6" s="11">
        <v>1358887.77</v>
      </c>
      <c r="AT6" s="13">
        <f>AS6/C6</f>
        <v>4.1039206377536178E-2</v>
      </c>
      <c r="AU6" s="11">
        <v>23800</v>
      </c>
      <c r="AV6" s="13">
        <f t="shared" si="12"/>
        <v>7.1877393655942682E-4</v>
      </c>
      <c r="AW6" s="11">
        <v>4992.45</v>
      </c>
      <c r="AX6" s="13">
        <f t="shared" si="13"/>
        <v>1.5077491342756766E-4</v>
      </c>
      <c r="AY6" s="11">
        <v>0</v>
      </c>
      <c r="AZ6" s="12">
        <f t="shared" si="14"/>
        <v>0</v>
      </c>
      <c r="BA6" s="11">
        <v>4760.87</v>
      </c>
      <c r="BB6" s="13">
        <f t="shared" si="15"/>
        <v>1.4378106182133101E-4</v>
      </c>
    </row>
    <row r="7" spans="1:54" s="21" customFormat="1" ht="38.25" x14ac:dyDescent="0.2">
      <c r="A7" s="10" t="s">
        <v>27</v>
      </c>
      <c r="B7" s="15">
        <v>4723073.97</v>
      </c>
      <c r="C7" s="15">
        <f t="shared" si="16"/>
        <v>2763136.0600000005</v>
      </c>
      <c r="D7" s="13">
        <f t="shared" si="17"/>
        <v>0.58502917327801252</v>
      </c>
      <c r="E7" s="11">
        <v>32386.85</v>
      </c>
      <c r="F7" s="12">
        <f>E7/C7</f>
        <v>1.1721047858931707E-2</v>
      </c>
      <c r="G7" s="11">
        <v>1070585</v>
      </c>
      <c r="H7" s="12">
        <f t="shared" si="18"/>
        <v>0.38745287121329808</v>
      </c>
      <c r="I7" s="11">
        <v>515433.67000000004</v>
      </c>
      <c r="J7" s="12">
        <f>I7/C7</f>
        <v>0.186539373670944</v>
      </c>
      <c r="K7" s="11">
        <v>2927</v>
      </c>
      <c r="L7" s="12">
        <f t="shared" si="20"/>
        <v>1.0593036088132409E-3</v>
      </c>
      <c r="M7" s="11">
        <v>33071.74</v>
      </c>
      <c r="N7" s="12">
        <f t="shared" si="21"/>
        <v>1.1968914769980597E-2</v>
      </c>
      <c r="O7" s="11">
        <v>33843.870000000003</v>
      </c>
      <c r="P7" s="12">
        <f t="shared" si="22"/>
        <v>1.2248354501949497E-2</v>
      </c>
      <c r="Q7" s="11">
        <v>0</v>
      </c>
      <c r="R7" s="13">
        <f t="shared" si="0"/>
        <v>0</v>
      </c>
      <c r="S7" s="11">
        <v>113041.33</v>
      </c>
      <c r="T7" s="12">
        <f t="shared" si="1"/>
        <v>4.0910518897864186E-2</v>
      </c>
      <c r="U7" s="11">
        <v>24473.190000000002</v>
      </c>
      <c r="V7" s="13">
        <f t="shared" si="23"/>
        <v>8.8570339891261077E-3</v>
      </c>
      <c r="W7" s="11">
        <v>11035.16</v>
      </c>
      <c r="X7" s="12">
        <f t="shared" si="24"/>
        <v>3.9937085110459594E-3</v>
      </c>
      <c r="Y7" s="11">
        <v>3721.92</v>
      </c>
      <c r="Z7" s="12">
        <f t="shared" si="2"/>
        <v>1.3469912154814407E-3</v>
      </c>
      <c r="AA7" s="11">
        <v>1474.09</v>
      </c>
      <c r="AB7" s="12">
        <f t="shared" si="3"/>
        <v>5.3348440612077555E-4</v>
      </c>
      <c r="AC7" s="11">
        <v>184190.02</v>
      </c>
      <c r="AD7" s="13">
        <f t="shared" ref="AD7:AD11" si="25">AC7/C7</f>
        <v>6.665977208520088E-2</v>
      </c>
      <c r="AE7" s="11">
        <v>4065.31</v>
      </c>
      <c r="AF7" s="13">
        <f t="shared" si="4"/>
        <v>1.4712666737084236E-3</v>
      </c>
      <c r="AG7" s="11">
        <v>4352.78</v>
      </c>
      <c r="AH7" s="13">
        <f t="shared" si="5"/>
        <v>1.5753042577280826E-3</v>
      </c>
      <c r="AI7" s="11">
        <v>581.91</v>
      </c>
      <c r="AJ7" s="13">
        <f t="shared" si="6"/>
        <v>2.1059766416279909E-4</v>
      </c>
      <c r="AK7" s="11">
        <v>34927.519999999997</v>
      </c>
      <c r="AL7" s="13">
        <f t="shared" si="7"/>
        <v>1.2640535696240738E-2</v>
      </c>
      <c r="AM7" s="11">
        <v>431487.19</v>
      </c>
      <c r="AN7" s="13">
        <f t="shared" si="8"/>
        <v>0.15615850274126564</v>
      </c>
      <c r="AO7" s="11">
        <v>0</v>
      </c>
      <c r="AP7" s="13">
        <f t="shared" si="9"/>
        <v>0</v>
      </c>
      <c r="AQ7" s="11">
        <v>55010</v>
      </c>
      <c r="AR7" s="13">
        <f t="shared" si="10"/>
        <v>1.9908538271546421E-2</v>
      </c>
      <c r="AS7" s="11">
        <v>0</v>
      </c>
      <c r="AT7" s="13">
        <f t="shared" si="11"/>
        <v>0</v>
      </c>
      <c r="AU7" s="11">
        <v>33779.699999999997</v>
      </c>
      <c r="AV7" s="13">
        <f t="shared" si="12"/>
        <v>1.2225130889862872E-2</v>
      </c>
      <c r="AW7" s="11">
        <v>808.9</v>
      </c>
      <c r="AX7" s="13">
        <f t="shared" si="13"/>
        <v>2.9274707522003088E-4</v>
      </c>
      <c r="AY7" s="11">
        <v>0</v>
      </c>
      <c r="AZ7" s="12">
        <f t="shared" si="14"/>
        <v>0</v>
      </c>
      <c r="BA7" s="11">
        <v>171938.91</v>
      </c>
      <c r="BB7" s="13">
        <f t="shared" si="15"/>
        <v>6.2226002001508379E-2</v>
      </c>
    </row>
    <row r="8" spans="1:54" s="19" customFormat="1" ht="26.25" x14ac:dyDescent="0.25">
      <c r="A8" s="10" t="s">
        <v>28</v>
      </c>
      <c r="B8" s="15">
        <v>36578952.780000001</v>
      </c>
      <c r="C8" s="15">
        <f t="shared" si="16"/>
        <v>14851512.82</v>
      </c>
      <c r="D8" s="13">
        <f t="shared" si="17"/>
        <v>0.40601252062416204</v>
      </c>
      <c r="E8" s="11">
        <v>256892.18</v>
      </c>
      <c r="F8" s="12">
        <f t="shared" ref="F8" si="26">E8/C8</f>
        <v>1.7297374557967756E-2</v>
      </c>
      <c r="G8" s="11">
        <v>6806542.3200000003</v>
      </c>
      <c r="H8" s="12">
        <f t="shared" si="18"/>
        <v>0.45830632895753715</v>
      </c>
      <c r="I8" s="11">
        <v>1054850.4899999998</v>
      </c>
      <c r="J8" s="12">
        <f t="shared" si="19"/>
        <v>7.1026467322539047E-2</v>
      </c>
      <c r="K8" s="11">
        <v>1089941.83</v>
      </c>
      <c r="L8" s="12">
        <f t="shared" si="20"/>
        <v>7.3389279813448671E-2</v>
      </c>
      <c r="M8" s="11">
        <v>67314.450000000012</v>
      </c>
      <c r="N8" s="12">
        <f t="shared" si="21"/>
        <v>4.5324978549895643E-3</v>
      </c>
      <c r="O8" s="11">
        <v>881583.29</v>
      </c>
      <c r="P8" s="12">
        <f t="shared" si="22"/>
        <v>5.935983092663822E-2</v>
      </c>
      <c r="Q8" s="11">
        <v>0</v>
      </c>
      <c r="R8" s="13">
        <f t="shared" si="0"/>
        <v>0</v>
      </c>
      <c r="S8" s="11">
        <v>55688.88</v>
      </c>
      <c r="T8" s="12">
        <f t="shared" si="1"/>
        <v>3.7497109334885923E-3</v>
      </c>
      <c r="U8" s="11">
        <v>140908.22999999998</v>
      </c>
      <c r="V8" s="13">
        <f t="shared" si="23"/>
        <v>9.4878031421986794E-3</v>
      </c>
      <c r="W8" s="11">
        <v>127150.73999999999</v>
      </c>
      <c r="X8" s="12">
        <f t="shared" si="24"/>
        <v>8.5614672081601433E-3</v>
      </c>
      <c r="Y8" s="11">
        <v>110981.76000000001</v>
      </c>
      <c r="Z8" s="12">
        <f t="shared" si="2"/>
        <v>7.472757916657813E-3</v>
      </c>
      <c r="AA8" s="11">
        <v>22610.78</v>
      </c>
      <c r="AB8" s="12">
        <f t="shared" si="3"/>
        <v>1.5224563500056958E-3</v>
      </c>
      <c r="AC8" s="11">
        <v>1918703.8800000001</v>
      </c>
      <c r="AD8" s="13">
        <f t="shared" si="25"/>
        <v>0.12919248720683527</v>
      </c>
      <c r="AE8" s="11">
        <v>14424.43</v>
      </c>
      <c r="AF8" s="13">
        <f t="shared" si="4"/>
        <v>9.7124314370015811E-4</v>
      </c>
      <c r="AG8" s="11">
        <v>5140.68</v>
      </c>
      <c r="AH8" s="13">
        <f t="shared" si="5"/>
        <v>3.4613847507017809E-4</v>
      </c>
      <c r="AI8" s="11">
        <v>45926.670000000006</v>
      </c>
      <c r="AJ8" s="13">
        <f t="shared" si="6"/>
        <v>3.0923900182176865E-3</v>
      </c>
      <c r="AK8" s="11">
        <v>98018.880000000005</v>
      </c>
      <c r="AL8" s="13">
        <f t="shared" si="7"/>
        <v>6.5999256229305808E-3</v>
      </c>
      <c r="AM8" s="11">
        <v>39344.639999999999</v>
      </c>
      <c r="AN8" s="13">
        <f t="shared" si="8"/>
        <v>2.6492008239737022E-3</v>
      </c>
      <c r="AO8" s="11">
        <v>633056.57999999996</v>
      </c>
      <c r="AP8" s="13">
        <f t="shared" si="9"/>
        <v>4.2625730299170959E-2</v>
      </c>
      <c r="AQ8" s="11">
        <v>112482.78</v>
      </c>
      <c r="AR8" s="13">
        <f t="shared" si="10"/>
        <v>7.5738264083456512E-3</v>
      </c>
      <c r="AS8" s="11">
        <v>219104.41999999998</v>
      </c>
      <c r="AT8" s="13">
        <f t="shared" si="11"/>
        <v>1.4753003458673914E-2</v>
      </c>
      <c r="AU8" s="11">
        <v>1099207.31</v>
      </c>
      <c r="AV8" s="13">
        <f t="shared" si="12"/>
        <v>7.4013154304370721E-2</v>
      </c>
      <c r="AW8" s="11">
        <v>680</v>
      </c>
      <c r="AX8" s="13">
        <f t="shared" si="13"/>
        <v>4.5786581356497791E-5</v>
      </c>
      <c r="AY8" s="11">
        <v>50763.59</v>
      </c>
      <c r="AZ8" s="12">
        <f t="shared" si="14"/>
        <v>3.4180753580630848E-3</v>
      </c>
      <c r="BA8" s="11">
        <v>194.01</v>
      </c>
      <c r="BB8" s="13">
        <f t="shared" si="15"/>
        <v>1.3063315660256084E-5</v>
      </c>
    </row>
    <row r="9" spans="1:54" s="19" customFormat="1" ht="26.25" x14ac:dyDescent="0.25">
      <c r="A9" s="10" t="s">
        <v>30</v>
      </c>
      <c r="B9" s="15">
        <v>18270218.93</v>
      </c>
      <c r="C9" s="15">
        <f t="shared" si="16"/>
        <v>79</v>
      </c>
      <c r="D9" s="13">
        <f t="shared" si="17"/>
        <v>4.323976647607692E-6</v>
      </c>
      <c r="E9" s="11">
        <v>0</v>
      </c>
      <c r="F9" s="12">
        <f>E9/C9</f>
        <v>0</v>
      </c>
      <c r="G9" s="11">
        <v>0</v>
      </c>
      <c r="H9" s="12">
        <f t="shared" si="18"/>
        <v>0</v>
      </c>
      <c r="I9" s="11">
        <v>0</v>
      </c>
      <c r="J9" s="12">
        <f t="shared" si="19"/>
        <v>0</v>
      </c>
      <c r="K9" s="11">
        <v>0</v>
      </c>
      <c r="L9" s="12">
        <f t="shared" si="20"/>
        <v>0</v>
      </c>
      <c r="M9" s="11">
        <v>0</v>
      </c>
      <c r="N9" s="12">
        <f t="shared" si="21"/>
        <v>0</v>
      </c>
      <c r="O9" s="11">
        <v>0</v>
      </c>
      <c r="P9" s="12">
        <f t="shared" si="22"/>
        <v>0</v>
      </c>
      <c r="Q9" s="11">
        <v>0</v>
      </c>
      <c r="R9" s="13">
        <f t="shared" si="0"/>
        <v>0</v>
      </c>
      <c r="S9" s="11">
        <v>0</v>
      </c>
      <c r="T9" s="12">
        <f t="shared" si="1"/>
        <v>0</v>
      </c>
      <c r="U9" s="11">
        <v>0</v>
      </c>
      <c r="V9" s="13">
        <f t="shared" si="23"/>
        <v>0</v>
      </c>
      <c r="W9" s="11">
        <v>0</v>
      </c>
      <c r="X9" s="12">
        <f t="shared" si="24"/>
        <v>0</v>
      </c>
      <c r="Y9" s="11">
        <v>0</v>
      </c>
      <c r="Z9" s="12">
        <f t="shared" si="2"/>
        <v>0</v>
      </c>
      <c r="AA9" s="11">
        <v>79</v>
      </c>
      <c r="AB9" s="12">
        <f t="shared" si="3"/>
        <v>1</v>
      </c>
      <c r="AC9" s="11">
        <v>0</v>
      </c>
      <c r="AD9" s="13">
        <f t="shared" si="25"/>
        <v>0</v>
      </c>
      <c r="AE9" s="11">
        <v>0</v>
      </c>
      <c r="AF9" s="13">
        <f t="shared" si="4"/>
        <v>0</v>
      </c>
      <c r="AG9" s="11">
        <v>0</v>
      </c>
      <c r="AH9" s="13">
        <f t="shared" si="5"/>
        <v>0</v>
      </c>
      <c r="AI9" s="11">
        <v>0</v>
      </c>
      <c r="AJ9" s="13">
        <f t="shared" si="6"/>
        <v>0</v>
      </c>
      <c r="AK9" s="11">
        <v>0</v>
      </c>
      <c r="AL9" s="13">
        <f t="shared" si="7"/>
        <v>0</v>
      </c>
      <c r="AM9" s="11">
        <v>0</v>
      </c>
      <c r="AN9" s="13">
        <f t="shared" si="8"/>
        <v>0</v>
      </c>
      <c r="AO9" s="11">
        <v>0</v>
      </c>
      <c r="AP9" s="13">
        <f t="shared" si="9"/>
        <v>0</v>
      </c>
      <c r="AQ9" s="11">
        <v>0</v>
      </c>
      <c r="AR9" s="13">
        <f t="shared" si="10"/>
        <v>0</v>
      </c>
      <c r="AS9" s="11">
        <v>0</v>
      </c>
      <c r="AT9" s="13">
        <f t="shared" si="11"/>
        <v>0</v>
      </c>
      <c r="AU9" s="11">
        <v>0</v>
      </c>
      <c r="AV9" s="13">
        <f t="shared" si="12"/>
        <v>0</v>
      </c>
      <c r="AW9" s="11">
        <v>0</v>
      </c>
      <c r="AX9" s="13">
        <f t="shared" si="13"/>
        <v>0</v>
      </c>
      <c r="AY9" s="11">
        <v>0</v>
      </c>
      <c r="AZ9" s="12">
        <f t="shared" si="14"/>
        <v>0</v>
      </c>
      <c r="BA9" s="11">
        <v>0</v>
      </c>
      <c r="BB9" s="13">
        <f t="shared" si="15"/>
        <v>0</v>
      </c>
    </row>
    <row r="10" spans="1:54" s="19" customFormat="1" ht="26.25" x14ac:dyDescent="0.25">
      <c r="A10" s="10" t="s">
        <v>31</v>
      </c>
      <c r="B10" s="15">
        <v>1719902.43</v>
      </c>
      <c r="C10" s="15">
        <f t="shared" si="16"/>
        <v>3087030.6299999994</v>
      </c>
      <c r="D10" s="13">
        <f t="shared" si="17"/>
        <v>1.7948870680995546</v>
      </c>
      <c r="E10" s="11">
        <v>70359.23</v>
      </c>
      <c r="F10" s="12">
        <f>E10/C10</f>
        <v>2.2791879457315267E-2</v>
      </c>
      <c r="G10" s="11">
        <v>891788</v>
      </c>
      <c r="H10" s="12">
        <f t="shared" si="18"/>
        <v>0.28888213525759548</v>
      </c>
      <c r="I10" s="11">
        <v>1095</v>
      </c>
      <c r="J10" s="12">
        <f t="shared" si="19"/>
        <v>3.5470979437609277E-4</v>
      </c>
      <c r="K10" s="11">
        <v>0</v>
      </c>
      <c r="L10" s="12">
        <f t="shared" si="20"/>
        <v>0</v>
      </c>
      <c r="M10" s="11">
        <v>0</v>
      </c>
      <c r="N10" s="12">
        <f t="shared" si="21"/>
        <v>0</v>
      </c>
      <c r="O10" s="11">
        <v>133100.10999999999</v>
      </c>
      <c r="P10" s="12">
        <f t="shared" si="22"/>
        <v>4.3115901963045961E-2</v>
      </c>
      <c r="Q10" s="11">
        <v>0</v>
      </c>
      <c r="R10" s="13">
        <f t="shared" si="0"/>
        <v>0</v>
      </c>
      <c r="S10" s="11">
        <v>0</v>
      </c>
      <c r="T10" s="12">
        <f t="shared" si="1"/>
        <v>0</v>
      </c>
      <c r="U10" s="11">
        <v>658113.38</v>
      </c>
      <c r="V10" s="13">
        <f t="shared" si="23"/>
        <v>0.21318654036160312</v>
      </c>
      <c r="W10" s="11">
        <v>0</v>
      </c>
      <c r="X10" s="12">
        <f t="shared" si="24"/>
        <v>0</v>
      </c>
      <c r="Y10" s="11">
        <v>0</v>
      </c>
      <c r="Z10" s="12">
        <f t="shared" si="2"/>
        <v>0</v>
      </c>
      <c r="AA10" s="11">
        <v>682.21</v>
      </c>
      <c r="AB10" s="12">
        <f>AA10/C10</f>
        <v>2.209923002934377E-4</v>
      </c>
      <c r="AC10" s="11">
        <v>1051786.94</v>
      </c>
      <c r="AD10" s="13">
        <f t="shared" si="25"/>
        <v>0.34071153352955236</v>
      </c>
      <c r="AE10" s="11">
        <v>4691.29</v>
      </c>
      <c r="AF10" s="13">
        <f t="shared" si="4"/>
        <v>1.5196771792316168E-3</v>
      </c>
      <c r="AG10" s="11">
        <v>5486.77</v>
      </c>
      <c r="AH10" s="13">
        <f t="shared" si="5"/>
        <v>1.7773616972501505E-3</v>
      </c>
      <c r="AI10" s="11">
        <v>0</v>
      </c>
      <c r="AJ10" s="13">
        <f t="shared" si="6"/>
        <v>0</v>
      </c>
      <c r="AK10" s="11">
        <v>9525.1400000000012</v>
      </c>
      <c r="AL10" s="13">
        <f t="shared" si="7"/>
        <v>3.0855346582680339E-3</v>
      </c>
      <c r="AM10" s="11">
        <v>0</v>
      </c>
      <c r="AN10" s="13">
        <f t="shared" si="8"/>
        <v>0</v>
      </c>
      <c r="AO10" s="11">
        <v>0</v>
      </c>
      <c r="AP10" s="13">
        <f t="shared" si="9"/>
        <v>0</v>
      </c>
      <c r="AQ10" s="11">
        <v>0</v>
      </c>
      <c r="AR10" s="13">
        <f t="shared" si="10"/>
        <v>0</v>
      </c>
      <c r="AS10" s="11">
        <v>0</v>
      </c>
      <c r="AT10" s="13">
        <f t="shared" si="11"/>
        <v>0</v>
      </c>
      <c r="AU10" s="11">
        <v>108701.53</v>
      </c>
      <c r="AV10" s="13">
        <f t="shared" si="12"/>
        <v>3.5212326351293774E-2</v>
      </c>
      <c r="AW10" s="11">
        <v>151701.03</v>
      </c>
      <c r="AX10" s="13">
        <f t="shared" si="13"/>
        <v>4.9141407450174875E-2</v>
      </c>
      <c r="AY10" s="11">
        <v>0</v>
      </c>
      <c r="AZ10" s="12">
        <f t="shared" si="14"/>
        <v>0</v>
      </c>
      <c r="BA10" s="11">
        <v>0</v>
      </c>
      <c r="BB10" s="13">
        <f t="shared" si="15"/>
        <v>0</v>
      </c>
    </row>
    <row r="11" spans="1:54" s="19" customFormat="1" ht="39" x14ac:dyDescent="0.25">
      <c r="A11" s="10" t="s">
        <v>29</v>
      </c>
      <c r="B11" s="15">
        <v>4675352.8</v>
      </c>
      <c r="C11" s="15">
        <f t="shared" si="16"/>
        <v>1294184.1000000001</v>
      </c>
      <c r="D11" s="13">
        <f>C11/B11</f>
        <v>0.27680993400113041</v>
      </c>
      <c r="E11" s="11">
        <v>7339.5</v>
      </c>
      <c r="F11" s="12">
        <f>E11/C11</f>
        <v>5.6711406051117453E-3</v>
      </c>
      <c r="G11" s="11">
        <v>569568.4</v>
      </c>
      <c r="H11" s="12">
        <f t="shared" si="18"/>
        <v>0.44009843730888054</v>
      </c>
      <c r="I11" s="11">
        <v>126040.78</v>
      </c>
      <c r="J11" s="12">
        <f t="shared" si="19"/>
        <v>9.7390147197759569E-2</v>
      </c>
      <c r="K11" s="11">
        <v>0</v>
      </c>
      <c r="L11" s="12">
        <f t="shared" si="20"/>
        <v>0</v>
      </c>
      <c r="M11" s="11">
        <v>0</v>
      </c>
      <c r="N11" s="12">
        <f t="shared" si="21"/>
        <v>0</v>
      </c>
      <c r="O11" s="11">
        <v>123199.01000000001</v>
      </c>
      <c r="P11" s="12">
        <f t="shared" si="22"/>
        <v>9.5194346770293342E-2</v>
      </c>
      <c r="Q11" s="11">
        <v>0</v>
      </c>
      <c r="R11" s="13">
        <f t="shared" si="0"/>
        <v>0</v>
      </c>
      <c r="S11" s="11">
        <v>0</v>
      </c>
      <c r="T11" s="12">
        <f t="shared" si="1"/>
        <v>0</v>
      </c>
      <c r="U11" s="11">
        <v>66464.149999999994</v>
      </c>
      <c r="V11" s="13">
        <f t="shared" si="23"/>
        <v>5.1356024231792051E-2</v>
      </c>
      <c r="W11" s="11">
        <v>2227.15</v>
      </c>
      <c r="X11" s="12">
        <f t="shared" si="24"/>
        <v>1.7208911776925709E-3</v>
      </c>
      <c r="Y11" s="11">
        <v>1539.3899999999999</v>
      </c>
      <c r="Z11" s="12">
        <f t="shared" si="2"/>
        <v>1.1894675572045738E-3</v>
      </c>
      <c r="AA11" s="11">
        <v>767</v>
      </c>
      <c r="AB11" s="12">
        <f t="shared" si="3"/>
        <v>5.9265138553317106E-4</v>
      </c>
      <c r="AC11" s="11">
        <v>226981.16</v>
      </c>
      <c r="AD11" s="13">
        <f t="shared" si="25"/>
        <v>0.17538552668047769</v>
      </c>
      <c r="AE11" s="11">
        <v>0</v>
      </c>
      <c r="AF11" s="13">
        <f t="shared" si="4"/>
        <v>0</v>
      </c>
      <c r="AG11" s="11">
        <v>0</v>
      </c>
      <c r="AH11" s="13">
        <f t="shared" si="5"/>
        <v>0</v>
      </c>
      <c r="AI11" s="11">
        <v>881.36</v>
      </c>
      <c r="AJ11" s="13">
        <f t="shared" si="6"/>
        <v>6.8101593892244542E-4</v>
      </c>
      <c r="AK11" s="11">
        <v>412.63</v>
      </c>
      <c r="AL11" s="13">
        <f t="shared" si="7"/>
        <v>3.188340824153225E-4</v>
      </c>
      <c r="AM11" s="11">
        <v>0</v>
      </c>
      <c r="AN11" s="13">
        <f t="shared" si="8"/>
        <v>0</v>
      </c>
      <c r="AO11" s="11">
        <v>0</v>
      </c>
      <c r="AP11" s="13">
        <f t="shared" si="9"/>
        <v>0</v>
      </c>
      <c r="AQ11" s="11">
        <v>0</v>
      </c>
      <c r="AR11" s="13">
        <f t="shared" si="10"/>
        <v>0</v>
      </c>
      <c r="AS11" s="11">
        <v>0</v>
      </c>
      <c r="AT11" s="13">
        <f t="shared" si="11"/>
        <v>0</v>
      </c>
      <c r="AU11" s="11">
        <v>168763.57</v>
      </c>
      <c r="AV11" s="13">
        <f t="shared" si="12"/>
        <v>0.13040151706391695</v>
      </c>
      <c r="AW11" s="11">
        <v>0</v>
      </c>
      <c r="AX11" s="13">
        <f t="shared" si="13"/>
        <v>0</v>
      </c>
      <c r="AY11" s="11">
        <v>0</v>
      </c>
      <c r="AZ11" s="12">
        <f t="shared" si="14"/>
        <v>0</v>
      </c>
      <c r="BA11" s="11">
        <v>0</v>
      </c>
      <c r="BB11" s="13">
        <f t="shared" si="15"/>
        <v>0</v>
      </c>
    </row>
    <row r="12" spans="1:54" s="20" customFormat="1" ht="19.5" customHeight="1" x14ac:dyDescent="0.25">
      <c r="A12" s="14" t="s">
        <v>0</v>
      </c>
      <c r="B12" s="15">
        <f>SUM(B5:B11)</f>
        <v>232766294.91000003</v>
      </c>
      <c r="C12" s="15">
        <f>SUM(C5:C11)</f>
        <v>110833882.95999998</v>
      </c>
      <c r="D12" s="13">
        <f>C12/B12</f>
        <v>0.47615950154146813</v>
      </c>
      <c r="E12" s="15">
        <f>SUM(E5:E11)</f>
        <v>1661276.72</v>
      </c>
      <c r="F12" s="15"/>
      <c r="G12" s="15">
        <f>SUM(G5:G11)</f>
        <v>18387194.219999999</v>
      </c>
      <c r="H12" s="15"/>
      <c r="I12" s="15">
        <f>SUM(I5:I11)</f>
        <v>62637943.829999998</v>
      </c>
      <c r="J12" s="15"/>
      <c r="K12" s="15">
        <f t="shared" ref="K12:BA12" si="27">SUM(K5:K11)</f>
        <v>4495091.32</v>
      </c>
      <c r="L12" s="15"/>
      <c r="M12" s="15">
        <f t="shared" si="27"/>
        <v>100386.19</v>
      </c>
      <c r="N12" s="15"/>
      <c r="O12" s="15">
        <f t="shared" si="27"/>
        <v>1878253.8800000001</v>
      </c>
      <c r="P12" s="15"/>
      <c r="Q12" s="15">
        <f t="shared" si="27"/>
        <v>0</v>
      </c>
      <c r="R12" s="15"/>
      <c r="S12" s="15">
        <f t="shared" si="27"/>
        <v>988161.73</v>
      </c>
      <c r="T12" s="15"/>
      <c r="U12" s="15">
        <f t="shared" si="27"/>
        <v>2381017.96</v>
      </c>
      <c r="V12" s="15"/>
      <c r="W12" s="15">
        <f t="shared" si="27"/>
        <v>337930.99</v>
      </c>
      <c r="X12" s="15"/>
      <c r="Y12" s="15">
        <f t="shared" si="27"/>
        <v>172511.22000000003</v>
      </c>
      <c r="Z12" s="15"/>
      <c r="AA12" s="15">
        <f t="shared" si="27"/>
        <v>54402.9</v>
      </c>
      <c r="AB12" s="15"/>
      <c r="AC12" s="15">
        <f t="shared" si="27"/>
        <v>4823826.3000000007</v>
      </c>
      <c r="AD12" s="15"/>
      <c r="AE12" s="15">
        <f t="shared" si="27"/>
        <v>109052.29</v>
      </c>
      <c r="AF12" s="15"/>
      <c r="AG12" s="15">
        <f t="shared" si="27"/>
        <v>86982.590000000011</v>
      </c>
      <c r="AH12" s="15"/>
      <c r="AI12" s="15">
        <f t="shared" si="27"/>
        <v>60924.87000000001</v>
      </c>
      <c r="AJ12" s="15"/>
      <c r="AK12" s="15">
        <f t="shared" si="27"/>
        <v>255278.33000000002</v>
      </c>
      <c r="AL12" s="15"/>
      <c r="AM12" s="15">
        <f t="shared" si="27"/>
        <v>646725.74</v>
      </c>
      <c r="AN12" s="15"/>
      <c r="AO12" s="15">
        <f t="shared" si="27"/>
        <v>4846031.4000000004</v>
      </c>
      <c r="AP12" s="15"/>
      <c r="AQ12" s="15">
        <f t="shared" si="27"/>
        <v>1193978.4200000002</v>
      </c>
      <c r="AR12" s="15"/>
      <c r="AS12" s="15">
        <f t="shared" si="27"/>
        <v>3832222.35</v>
      </c>
      <c r="AT12" s="15"/>
      <c r="AU12" s="15">
        <f t="shared" si="27"/>
        <v>1493060.9500000002</v>
      </c>
      <c r="AV12" s="15"/>
      <c r="AW12" s="15">
        <f t="shared" si="27"/>
        <v>160619.38</v>
      </c>
      <c r="AX12" s="15"/>
      <c r="AY12" s="15">
        <f t="shared" si="27"/>
        <v>54115.59</v>
      </c>
      <c r="AZ12" s="15"/>
      <c r="BA12" s="15">
        <f t="shared" si="27"/>
        <v>176893.79</v>
      </c>
      <c r="BB12" s="14"/>
    </row>
    <row r="18" spans="9:9" x14ac:dyDescent="0.25">
      <c r="I18" s="16"/>
    </row>
  </sheetData>
  <mergeCells count="5">
    <mergeCell ref="E3:BB3"/>
    <mergeCell ref="A3:A4"/>
    <mergeCell ref="B3:B4"/>
    <mergeCell ref="C3:C4"/>
    <mergeCell ref="D3:D4"/>
  </mergeCells>
  <printOptions horizontalCentered="1"/>
  <pageMargins left="0.45" right="0.45" top="0.5" bottom="0.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situatie subventii ian-sept 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2022-01-28T08:15:01Z</dcterms:modified>
</cp:coreProperties>
</file>